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4000" windowHeight="9600"/>
  </bookViews>
  <sheets>
    <sheet name="Boletin 41" sheetId="1" r:id="rId1"/>
  </sheets>
  <definedNames>
    <definedName name="_xlnm._FilterDatabase" localSheetId="0" hidden="1">'Boletin 41'!$A$86:$B$86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3" i="1" l="1"/>
  <c r="B184" i="1"/>
  <c r="B182" i="1"/>
  <c r="B60" i="1" l="1"/>
  <c r="C13" i="1"/>
  <c r="C14" i="1"/>
  <c r="C15" i="1"/>
  <c r="C59" i="1" l="1"/>
  <c r="C60" i="1"/>
  <c r="C58" i="1"/>
  <c r="B16" i="1" l="1"/>
  <c r="C9" i="1" s="1"/>
  <c r="C8" i="1" l="1"/>
  <c r="C10" i="1"/>
  <c r="C12" i="1"/>
  <c r="C11" i="1"/>
  <c r="C16" i="1" l="1"/>
  <c r="B185" i="1" l="1"/>
  <c r="C192" i="1"/>
  <c r="B192" i="1"/>
  <c r="C197" i="1" l="1"/>
  <c r="B197" i="1"/>
  <c r="B113" i="1"/>
  <c r="B132" i="1" l="1"/>
  <c r="B54" i="1"/>
  <c r="C53" i="1" s="1"/>
  <c r="C52" i="1" l="1"/>
  <c r="C51" i="1"/>
  <c r="C50" i="1"/>
  <c r="B70" i="1" l="1"/>
  <c r="B47" i="1"/>
  <c r="C46" i="1" s="1"/>
  <c r="B36" i="1"/>
  <c r="C32" i="1" s="1"/>
  <c r="C44" i="1" l="1"/>
  <c r="C47" i="1"/>
  <c r="C45" i="1"/>
  <c r="C33" i="1"/>
  <c r="C34" i="1"/>
  <c r="C31" i="1"/>
  <c r="C35" i="1"/>
</calcChain>
</file>

<file path=xl/sharedStrings.xml><?xml version="1.0" encoding="utf-8"?>
<sst xmlns="http://schemas.openxmlformats.org/spreadsheetml/2006/main" count="144" uniqueCount="84">
  <si>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</si>
  <si>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</si>
  <si>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</si>
  <si>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</si>
  <si>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</si>
  <si>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</si>
  <si>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</si>
  <si>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</si>
  <si>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</si>
  <si>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</si>
  <si>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</si>
  <si>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</si>
  <si>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</si>
  <si>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</si>
  <si>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</si>
  <si>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</si>
  <si>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Consultoria</t>
  </si>
  <si>
    <t>Servicios</t>
  </si>
  <si>
    <t>Bienes</t>
  </si>
  <si>
    <t>Obras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</si>
  <si>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</si>
  <si>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</si>
  <si>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</si>
  <si>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</si>
  <si>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</si>
  <si>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</si>
  <si>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</si>
  <si>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</si>
  <si>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</si>
  <si>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</si>
  <si>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</si>
  <si>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</si>
  <si>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</si>
  <si>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</si>
  <si>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</si>
  <si>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</si>
  <si>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</si>
  <si>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</si>
  <si>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</si>
  <si>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</si>
  <si>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Empresas no clasificadas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</si>
  <si>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</si>
  <si>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</si>
  <si>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</si>
  <si>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</si>
  <si>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</si>
  <si>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</si>
  <si>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Proveedor inscrito</t>
  </si>
  <si>
    <t>Gráficos Boletín:</t>
  </si>
  <si>
    <t>Subasta Inversa</t>
  </si>
  <si>
    <t>Sexo</t>
  </si>
  <si>
    <t>5 Provincia con mas contratos</t>
  </si>
  <si>
    <t>Monto contratado por MIPYME</t>
  </si>
  <si>
    <t>#42</t>
  </si>
  <si>
    <t>enero - marzo 2022</t>
  </si>
  <si>
    <t>Procesos de Excepción Seguridad Nacional</t>
  </si>
  <si>
    <t>LA VEGA</t>
  </si>
  <si>
    <t>PUERTO PLATA</t>
  </si>
  <si>
    <t>Instituto Nacional de Aguas Potables y Alcantarillados</t>
  </si>
  <si>
    <t>Servicio Nacional de Salud</t>
  </si>
  <si>
    <t>Programa de Medicamentos Esenciales</t>
  </si>
  <si>
    <t>Ministerio de Defensa</t>
  </si>
  <si>
    <t>Corporación del Acueducto y Alcantarillado de Santo Domingo</t>
  </si>
  <si>
    <t xml:space="preserve">Monitoreo y Analisis de Datos </t>
  </si>
  <si>
    <t xml:space="preserve">Asistencia Tecnica </t>
  </si>
  <si>
    <t xml:space="preserve">Cooperación </t>
  </si>
  <si>
    <t xml:space="preserve">Planificación </t>
  </si>
  <si>
    <t xml:space="preserve">Implementación </t>
  </si>
  <si>
    <t xml:space="preserve">Juridico </t>
  </si>
  <si>
    <t>Tecnologia</t>
  </si>
  <si>
    <t xml:space="preserve">Sin especificar </t>
  </si>
  <si>
    <t>Total personas capacitadas por mes, según tipo de capacitación y sexo: Unidades de Compras</t>
  </si>
  <si>
    <t>Mes</t>
  </si>
  <si>
    <t>Compradores</t>
  </si>
  <si>
    <t>SI Compradores</t>
  </si>
  <si>
    <t>Gestión de Contratos</t>
  </si>
  <si>
    <t>Reforzamiento</t>
  </si>
  <si>
    <t>Total General por Sexo</t>
  </si>
  <si>
    <t>Hombre</t>
  </si>
  <si>
    <t>Mujer</t>
  </si>
  <si>
    <t>Total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</si>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</sst>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2EFD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757171"/>
      </left>
      <right/>
      <top style="medium">
        <color rgb="FF757171"/>
      </top>
      <bottom style="medium">
        <color rgb="FF757171"/>
      </bottom>
      <diagonal/>
    </border>
    <border>
      <left/>
      <right/>
      <top style="medium">
        <color rgb="FF757171"/>
      </top>
      <bottom style="medium">
        <color rgb="FF757171"/>
      </bottom>
      <diagonal/>
    </border>
    <border>
      <left style="medium">
        <color rgb="FF757171"/>
      </left>
      <right style="medium">
        <color rgb="FF757171"/>
      </right>
      <top/>
      <bottom style="medium">
        <color rgb="FF757171"/>
      </bottom>
      <diagonal/>
    </border>
    <border>
      <left/>
      <right style="medium">
        <color rgb="FF757171"/>
      </right>
      <top/>
      <bottom style="medium">
        <color rgb="FF757171"/>
      </bottom>
      <diagonal/>
    </border>
    <border>
      <left style="medium">
        <color rgb="FF757171"/>
      </left>
      <right style="medium">
        <color rgb="FF757171"/>
      </right>
      <top style="medium">
        <color rgb="FF757171"/>
      </top>
      <bottom/>
      <diagonal/>
    </border>
    <border>
      <left/>
      <right style="medium">
        <color rgb="FF757171"/>
      </right>
      <top style="medium">
        <color rgb="FF757171"/>
      </top>
      <bottom style="medium">
        <color rgb="FF75717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18" fillId="5" borderId="16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4" borderId="15" xfId="0" applyFont="1" applyFill="1" applyBorder="1" applyAlignment="1">
      <alignment vertical="center"/>
    </xf>
    <xf numFmtId="0" fontId="18" fillId="4" borderId="16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enero - marzo</a:t>
            </a:r>
            <a:r>
              <a:rPr lang="en-US" sz="1600" baseline="0"/>
              <a:t> </a:t>
            </a:r>
            <a:r>
              <a:rPr lang="en-US" sz="1600"/>
              <a:t>2022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41'!$A$8:$A$15</c:f>
              <c:strCache>
                <c:ptCount val="8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Procesos de Excepción Seguridad Nacional</c:v>
                </c:pt>
                <c:pt idx="4">
                  <c:v>Compras Menores</c:v>
                </c:pt>
                <c:pt idx="5">
                  <c:v>Compras por Debajo del Umbral</c:v>
                </c:pt>
                <c:pt idx="6">
                  <c:v>Licitación Pública Internacional</c:v>
                </c:pt>
                <c:pt idx="7">
                  <c:v>Subasta Inversa</c:v>
                </c:pt>
              </c:strCache>
            </c:strRef>
          </c:cat>
          <c:val>
            <c:numRef>
              <c:f>'Boletin 41'!$B$8:$B$15</c:f>
              <c:numCache>
                <c:formatCode>#,##0</c:formatCode>
                <c:ptCount val="8"/>
                <c:pt idx="0">
                  <c:v>11494</c:v>
                </c:pt>
                <c:pt idx="1">
                  <c:v>4581</c:v>
                </c:pt>
                <c:pt idx="2">
                  <c:v>2295</c:v>
                </c:pt>
                <c:pt idx="3">
                  <c:v>1753</c:v>
                </c:pt>
                <c:pt idx="4">
                  <c:v>1347</c:v>
                </c:pt>
                <c:pt idx="5">
                  <c:v>400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enero - marzo 2022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41'!$B$196:$C$196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41'!$B$197:$C$197</c:f>
              <c:numCache>
                <c:formatCode>0%</c:formatCode>
                <c:ptCount val="2"/>
                <c:pt idx="0">
                  <c:v>0.35046728971962615</c:v>
                </c:pt>
                <c:pt idx="1">
                  <c:v>0.64953271028037385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41'!$B$196:$C$196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41'!$C$192</c:f>
              <c:numCache>
                <c:formatCode>General</c:formatCode>
                <c:ptCount val="1"/>
                <c:pt idx="0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de enero - 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41'!$A$253:$A$255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'Boletin 41'!$B$253:$B$255</c:f>
              <c:numCache>
                <c:formatCode>General</c:formatCode>
                <c:ptCount val="3"/>
                <c:pt idx="0">
                  <c:v>39</c:v>
                </c:pt>
                <c:pt idx="1">
                  <c:v>40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enero - marzo 2022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41'!$A$31:$A$35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LA VEGA</c:v>
                </c:pt>
                <c:pt idx="4">
                  <c:v>PUERTO PLATA</c:v>
                </c:pt>
              </c:strCache>
            </c:strRef>
          </c:cat>
          <c:val>
            <c:numRef>
              <c:f>'Boletin 41'!$B$31:$B$35</c:f>
              <c:numCache>
                <c:formatCode>#,##0.00</c:formatCode>
                <c:ptCount val="5"/>
                <c:pt idx="0">
                  <c:v>16062644472.203604</c:v>
                </c:pt>
                <c:pt idx="1">
                  <c:v>3529660831.2432032</c:v>
                </c:pt>
                <c:pt idx="2">
                  <c:v>1464047602.5300004</c:v>
                </c:pt>
                <c:pt idx="3">
                  <c:v>185193878.21000001</c:v>
                </c:pt>
                <c:pt idx="4">
                  <c:v>183666960.55000001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enero - marzo 2022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41'!$A$87:$A$94</c:f>
              <c:strCache>
                <c:ptCount val="8"/>
                <c:pt idx="0">
                  <c:v>Subasta Inversa</c:v>
                </c:pt>
                <c:pt idx="1">
                  <c:v>Procesos de Excepción Seguridad Nacional</c:v>
                </c:pt>
                <c:pt idx="2">
                  <c:v>Licitación Pública Internacional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41'!$B$87:$B$94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203</c:v>
                </c:pt>
                <c:pt idx="4">
                  <c:v>491</c:v>
                </c:pt>
                <c:pt idx="5">
                  <c:v>666</c:v>
                </c:pt>
                <c:pt idx="6">
                  <c:v>3903</c:v>
                </c:pt>
                <c:pt idx="7">
                  <c:v>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 marzo</a:t>
            </a:r>
            <a:r>
              <a:rPr lang="es-DO" b="1" baseline="0"/>
              <a:t> 2022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41'!$A$128:$A$131</c:f>
              <c:strCache>
                <c:ptCount val="4"/>
                <c:pt idx="0">
                  <c:v>Empresas no clasificadas</c:v>
                </c:pt>
                <c:pt idx="1">
                  <c:v>Persona Física</c:v>
                </c:pt>
                <c:pt idx="2">
                  <c:v>MIPYMES Certificadas</c:v>
                </c:pt>
                <c:pt idx="3">
                  <c:v>Gran empresa</c:v>
                </c:pt>
              </c:strCache>
            </c:strRef>
          </c:cat>
          <c:val>
            <c:numRef>
              <c:f>'Boletin 41'!$B$128:$B$131</c:f>
              <c:numCache>
                <c:formatCode>#,##0_ ;\-#,##0\ </c:formatCode>
                <c:ptCount val="4"/>
                <c:pt idx="0">
                  <c:v>47822</c:v>
                </c:pt>
                <c:pt idx="1">
                  <c:v>778</c:v>
                </c:pt>
                <c:pt idx="2">
                  <c:v>11898</c:v>
                </c:pt>
                <c:pt idx="3">
                  <c:v>43379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</a:t>
            </a:r>
            <a:r>
              <a:rPr lang="es-DO" sz="1600" b="1" baseline="0">
                <a:solidFill>
                  <a:sysClr val="windowText" lastClr="000000"/>
                </a:solidFill>
              </a:rPr>
              <a:t> Dominicana: Clasificacion de ramas de provisiones del registro de proveedores del estado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008013578062607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7634259259259263"/>
          <c:w val="0.93888888888888888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A-479A-BFB7-3E959BDE62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A-479A-BFB7-3E959BDE62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A-479A-BFB7-3E959BDE62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4-4D91-8AD0-E3A1E0C8E98A}"/>
              </c:ext>
            </c:extLst>
          </c:dPt>
          <c:dLbls>
            <c:dLbl>
              <c:idx val="3"/>
              <c:layout>
                <c:manualLayout>
                  <c:x val="-8.9321451592156668E-4"/>
                  <c:y val="-2.0980799684671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A4-4D91-8AD0-E3A1E0C8E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41'!$A$153:$A$156</c:f>
              <c:strCache>
                <c:ptCount val="4"/>
                <c:pt idx="0">
                  <c:v>Servicios</c:v>
                </c:pt>
                <c:pt idx="1">
                  <c:v>Obras</c:v>
                </c:pt>
                <c:pt idx="2">
                  <c:v>Bienes</c:v>
                </c:pt>
                <c:pt idx="3">
                  <c:v>Consultoria</c:v>
                </c:pt>
              </c:strCache>
            </c:strRef>
          </c:cat>
          <c:val>
            <c:numRef>
              <c:f>'Boletin 41'!$B$153:$B$156</c:f>
              <c:numCache>
                <c:formatCode>#,##0_ ;\-#,##0\ </c:formatCode>
                <c:ptCount val="4"/>
                <c:pt idx="0">
                  <c:v>79118</c:v>
                </c:pt>
                <c:pt idx="1">
                  <c:v>29051</c:v>
                </c:pt>
                <c:pt idx="2">
                  <c:v>30780</c:v>
                </c:pt>
                <c:pt idx="3">
                  <c:v>14572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A-479A-BFB7-3E959BDE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771887"/>
        <c:axId val="109754415"/>
      </c:barChart>
      <c:catAx>
        <c:axId val="10977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754415"/>
        <c:crosses val="autoZero"/>
        <c:auto val="1"/>
        <c:lblAlgn val="ctr"/>
        <c:lblOffset val="100"/>
        <c:noMultiLvlLbl val="0"/>
      </c:catAx>
      <c:valAx>
        <c:axId val="109754415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0977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enero - marzo 2022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41'!$A$182:$A$184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41'!$B$182:$B$184</c:f>
              <c:numCache>
                <c:formatCode>General</c:formatCode>
                <c:ptCount val="3"/>
                <c:pt idx="0">
                  <c:v>33</c:v>
                </c:pt>
                <c:pt idx="1">
                  <c:v>494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enero - marzo 2022</a:t>
            </a:r>
            <a:endParaRPr lang="es-D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1D4-46B2-8F33-A72A22A5F2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1D4-46B2-8F33-A72A22A5F2CA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41'!$A$222:$A$234</c:f>
              <c:strCache>
                <c:ptCount val="13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Monitoreo y Analisis de Datos </c:v>
                </c:pt>
                <c:pt idx="4">
                  <c:v>Depto. Investigación y Reclamos</c:v>
                </c:pt>
                <c:pt idx="5">
                  <c:v>Depto. Políticas Normas y Procedimientos</c:v>
                </c:pt>
                <c:pt idx="6">
                  <c:v>Asistencia Tecnica </c:v>
                </c:pt>
                <c:pt idx="7">
                  <c:v>Base Legal</c:v>
                </c:pt>
                <c:pt idx="8">
                  <c:v>Cooperación </c:v>
                </c:pt>
                <c:pt idx="9">
                  <c:v>Planificación </c:v>
                </c:pt>
                <c:pt idx="10">
                  <c:v>Implementación </c:v>
                </c:pt>
                <c:pt idx="11">
                  <c:v>Juridico </c:v>
                </c:pt>
                <c:pt idx="12">
                  <c:v>Tecnologia</c:v>
                </c:pt>
              </c:strCache>
            </c:strRef>
          </c:cat>
          <c:val>
            <c:numRef>
              <c:f>'Boletin 41'!$B$222:$B$234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40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41'!$B$109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41'!$A$110:$A$112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41'!$B$110:$B$112</c:f>
              <c:numCache>
                <c:formatCode>#,##0</c:formatCode>
                <c:ptCount val="3"/>
                <c:pt idx="0">
                  <c:v>26034</c:v>
                </c:pt>
                <c:pt idx="1">
                  <c:v>71881</c:v>
                </c:pt>
                <c:pt idx="2">
                  <c:v>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enero - marzo 2022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41'!$A$65:$A$69</c:f>
              <c:strCache>
                <c:ptCount val="5"/>
                <c:pt idx="0">
                  <c:v>Instituto Nacional de Aguas Potables y Alcantarillados</c:v>
                </c:pt>
                <c:pt idx="1">
                  <c:v>Servicio Nacional de Salud</c:v>
                </c:pt>
                <c:pt idx="2">
                  <c:v>Programa de Medicamentos Esenciales</c:v>
                </c:pt>
                <c:pt idx="3">
                  <c:v>Ministerio de Defensa</c:v>
                </c:pt>
                <c:pt idx="4">
                  <c:v>Corporación del Acueducto y Alcantarillado de Santo Domingo</c:v>
                </c:pt>
              </c:strCache>
            </c:strRef>
          </c:cat>
          <c:val>
            <c:numRef>
              <c:f>'Boletin 41'!$B$65:$B$69</c:f>
              <c:numCache>
                <c:formatCode>#,##0.00</c:formatCode>
                <c:ptCount val="5"/>
                <c:pt idx="0">
                  <c:v>4262181722.6499996</c:v>
                </c:pt>
                <c:pt idx="1">
                  <c:v>2921064464.6599994</c:v>
                </c:pt>
                <c:pt idx="2">
                  <c:v>2042131257.3499999</c:v>
                </c:pt>
                <c:pt idx="3">
                  <c:v>1782940960.6799996</c:v>
                </c:pt>
                <c:pt idx="4">
                  <c:v>978948599.1099999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5</xdr:row>
      <xdr:rowOff>174624</xdr:rowOff>
    </xdr:from>
    <xdr:to>
      <xdr:col>10</xdr:col>
      <xdr:colOff>285750</xdr:colOff>
      <xdr:row>27</xdr:row>
      <xdr:rowOff>55561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499832</xdr:colOff>
      <xdr:row>150</xdr:row>
      <xdr:rowOff>90714</xdr:rowOff>
    </xdr:from>
    <xdr:to>
      <xdr:col>9</xdr:col>
      <xdr:colOff>221115</xdr:colOff>
      <xdr:row>176</xdr:row>
      <xdr:rowOff>150246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558951</xdr:colOff>
      <xdr:row>178</xdr:row>
      <xdr:rowOff>140155</xdr:rowOff>
    </xdr:from>
    <xdr:to>
      <xdr:col>6</xdr:col>
      <xdr:colOff>481693</xdr:colOff>
      <xdr:row>192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534457</xdr:colOff>
      <xdr:row>216</xdr:row>
      <xdr:rowOff>36739</xdr:rowOff>
    </xdr:from>
    <xdr:to>
      <xdr:col>11</xdr:col>
      <xdr:colOff>679602</xdr:colOff>
      <xdr:row>245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558799</xdr:colOff>
      <xdr:row>193</xdr:row>
      <xdr:rowOff>146504</xdr:rowOff>
    </xdr:from>
    <xdr:to>
      <xdr:col>7</xdr:col>
      <xdr:colOff>462643</xdr:colOff>
      <xdr:row>212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734786</xdr:colOff>
      <xdr:row>249</xdr:row>
      <xdr:rowOff>138793</xdr:rowOff>
    </xdr:from>
    <xdr:to>
      <xdr:col>6</xdr:col>
      <xdr:colOff>612321</xdr:colOff>
      <xdr:row>267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6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48</v>
      </c>
      <c r="B3" s="50" t="s">
        <v>53</v>
      </c>
    </row>
    <row r="4" spans="1:3" ht="24" thickBot="1" x14ac:dyDescent="0.3">
      <c r="A4" s="51" t="s">
        <v>43</v>
      </c>
      <c r="B4" s="52" t="s">
        <v>54</v>
      </c>
    </row>
    <row r="7" spans="1:3" x14ac:dyDescent="0.25">
      <c r="A7" s="20" t="s">
        <v>2</v>
      </c>
      <c r="B7" s="20" t="s">
        <v>3</v>
      </c>
      <c r="C7" s="20" t="s">
        <v>42</v>
      </c>
    </row>
    <row r="8" spans="1:3" x14ac:dyDescent="0.25">
      <c r="A8" s="25" t="s">
        <v>14</v>
      </c>
      <c r="B8" s="22">
        <v>11494</v>
      </c>
      <c r="C8" s="23">
        <f>+B8/$B$16</f>
        <v>0.52556012802926388</v>
      </c>
    </row>
    <row r="9" spans="1:3" x14ac:dyDescent="0.25">
      <c r="A9" s="25" t="s">
        <v>15</v>
      </c>
      <c r="B9" s="22">
        <v>4581</v>
      </c>
      <c r="C9" s="23">
        <f>+B9/$B$16</f>
        <v>0.2094650205761317</v>
      </c>
    </row>
    <row r="10" spans="1:3" x14ac:dyDescent="0.25">
      <c r="A10" s="25" t="s">
        <v>12</v>
      </c>
      <c r="B10" s="22">
        <v>2295</v>
      </c>
      <c r="C10" s="23">
        <f>+B10/$B$16</f>
        <v>0.10493827160493827</v>
      </c>
    </row>
    <row r="11" spans="1:3" x14ac:dyDescent="0.25">
      <c r="A11" s="25" t="s">
        <v>55</v>
      </c>
      <c r="B11" s="22">
        <v>1753</v>
      </c>
      <c r="C11" s="23">
        <f>+B11/$B$16</f>
        <v>8.0155464106081389E-2</v>
      </c>
    </row>
    <row r="12" spans="1:3" x14ac:dyDescent="0.25">
      <c r="A12" s="25" t="s">
        <v>0</v>
      </c>
      <c r="B12" s="22">
        <v>1347</v>
      </c>
      <c r="C12" s="23">
        <f>+B12/$B$16</f>
        <v>6.1591220850480112E-2</v>
      </c>
    </row>
    <row r="13" spans="1:3" x14ac:dyDescent="0.25">
      <c r="A13" s="25" t="s">
        <v>26</v>
      </c>
      <c r="B13" s="22">
        <v>400</v>
      </c>
      <c r="C13" s="23">
        <f t="shared" ref="C13:C15" si="0">+B13/$B$16</f>
        <v>1.8289894833104711E-2</v>
      </c>
    </row>
    <row r="14" spans="1:3" x14ac:dyDescent="0.25">
      <c r="A14" s="25" t="s">
        <v>13</v>
      </c>
      <c r="B14" s="22">
        <v>20</v>
      </c>
      <c r="C14" s="23">
        <f t="shared" si="0"/>
        <v>9.1449474165523545E-4</v>
      </c>
    </row>
    <row r="15" spans="1:3" x14ac:dyDescent="0.25">
      <c r="A15" s="25" t="s">
        <v>49</v>
      </c>
      <c r="B15" s="22">
        <v>20</v>
      </c>
      <c r="C15" s="23">
        <f t="shared" si="0"/>
        <v>9.1449474165523545E-4</v>
      </c>
    </row>
    <row r="16" spans="1:3" x14ac:dyDescent="0.25">
      <c r="A16" s="24" t="s">
        <v>1</v>
      </c>
      <c r="B16" s="58">
        <f>SUM(B8:B13)</f>
        <v>21870</v>
      </c>
      <c r="C16" s="23">
        <f>SUM(C8:C13)</f>
        <v>1</v>
      </c>
    </row>
    <row r="18" spans="1:4" x14ac:dyDescent="0.25">
      <c r="D18" s="5"/>
    </row>
    <row r="19" spans="1:4" x14ac:dyDescent="0.25">
      <c r="D19" s="5"/>
    </row>
    <row r="20" spans="1:4" x14ac:dyDescent="0.25"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B24" s="57"/>
      <c r="C24" s="18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  <c r="D26" s="5"/>
    </row>
    <row r="27" spans="1:4" x14ac:dyDescent="0.25">
      <c r="A27" s="1"/>
      <c r="C27" s="19"/>
    </row>
    <row r="28" spans="1:4" x14ac:dyDescent="0.25">
      <c r="C28" s="17"/>
    </row>
    <row r="29" spans="1:4" x14ac:dyDescent="0.25">
      <c r="C29" s="17"/>
    </row>
    <row r="30" spans="1:4" x14ac:dyDescent="0.25">
      <c r="A30" s="10" t="s">
        <v>51</v>
      </c>
      <c r="B30" s="10" t="s">
        <v>39</v>
      </c>
      <c r="C30" s="10" t="s">
        <v>42</v>
      </c>
    </row>
    <row r="31" spans="1:4" x14ac:dyDescent="0.25">
      <c r="A31" s="25" t="s">
        <v>4</v>
      </c>
      <c r="B31" s="26">
        <v>16062644472.203604</v>
      </c>
      <c r="C31" s="27">
        <f>+B31/$B$36</f>
        <v>0.74970754847892529</v>
      </c>
    </row>
    <row r="32" spans="1:4" x14ac:dyDescent="0.25">
      <c r="A32" s="25" t="s">
        <v>5</v>
      </c>
      <c r="B32" s="26">
        <v>3529660831.2432032</v>
      </c>
      <c r="C32" s="27">
        <f>+B32/$B$36</f>
        <v>0.16474331940376927</v>
      </c>
    </row>
    <row r="33" spans="1:3" x14ac:dyDescent="0.25">
      <c r="A33" s="25" t="s">
        <v>6</v>
      </c>
      <c r="B33" s="26">
        <v>1464047602.5300004</v>
      </c>
      <c r="C33" s="27">
        <f>+B33/$B$36</f>
        <v>6.8332928668664972E-2</v>
      </c>
    </row>
    <row r="34" spans="1:3" x14ac:dyDescent="0.25">
      <c r="A34" s="25" t="s">
        <v>56</v>
      </c>
      <c r="B34" s="26">
        <v>185193878.21000001</v>
      </c>
      <c r="C34" s="27">
        <f>+B34/$B$36</f>
        <v>8.6437353865603164E-3</v>
      </c>
    </row>
    <row r="35" spans="1:3" x14ac:dyDescent="0.25">
      <c r="A35" s="25" t="s">
        <v>57</v>
      </c>
      <c r="B35" s="26">
        <v>183666960.55000001</v>
      </c>
      <c r="C35" s="27">
        <f>+B35/$B$36</f>
        <v>8.5724680620802955E-3</v>
      </c>
    </row>
    <row r="36" spans="1:3" x14ac:dyDescent="0.25">
      <c r="A36" s="10" t="s">
        <v>1</v>
      </c>
      <c r="B36" s="28">
        <f>SUM(B31:B35)</f>
        <v>21425213744.736805</v>
      </c>
      <c r="C36" s="27">
        <v>1</v>
      </c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C42" s="17"/>
    </row>
    <row r="43" spans="1:3" x14ac:dyDescent="0.25">
      <c r="A43" s="10" t="s">
        <v>10</v>
      </c>
      <c r="B43" s="10" t="s">
        <v>39</v>
      </c>
      <c r="C43" s="10" t="s">
        <v>42</v>
      </c>
    </row>
    <row r="44" spans="1:3" x14ac:dyDescent="0.25">
      <c r="A44" s="25" t="s">
        <v>7</v>
      </c>
      <c r="B44" s="29">
        <v>4266571099.7827973</v>
      </c>
      <c r="C44" s="23">
        <f>+B44/$B$47</f>
        <v>0.19469893936235438</v>
      </c>
    </row>
    <row r="45" spans="1:3" x14ac:dyDescent="0.25">
      <c r="A45" s="25" t="s">
        <v>8</v>
      </c>
      <c r="B45" s="29">
        <v>17645861255.346001</v>
      </c>
      <c r="C45" s="23">
        <f>+B45/$B$47</f>
        <v>0.80524392778220211</v>
      </c>
    </row>
    <row r="46" spans="1:3" x14ac:dyDescent="0.25">
      <c r="A46" s="25" t="s">
        <v>9</v>
      </c>
      <c r="B46" s="29">
        <v>1251991.3599999999</v>
      </c>
      <c r="C46" s="23">
        <f>+B46/$B$47</f>
        <v>5.7132855443388951E-5</v>
      </c>
    </row>
    <row r="47" spans="1:3" x14ac:dyDescent="0.25">
      <c r="A47" s="10" t="s">
        <v>1</v>
      </c>
      <c r="B47" s="11">
        <f>SUM(B44:B46)</f>
        <v>21913684346.4888</v>
      </c>
      <c r="C47" s="23">
        <f>+B47/$B$47</f>
        <v>1</v>
      </c>
    </row>
    <row r="48" spans="1:3" x14ac:dyDescent="0.25">
      <c r="A48" s="16"/>
      <c r="B48" s="30"/>
      <c r="C48" s="19"/>
    </row>
    <row r="49" spans="1:3" x14ac:dyDescent="0.25">
      <c r="A49" s="20" t="s">
        <v>11</v>
      </c>
      <c r="B49" s="10" t="s">
        <v>39</v>
      </c>
      <c r="C49" s="10" t="s">
        <v>42</v>
      </c>
    </row>
    <row r="50" spans="1:3" x14ac:dyDescent="0.25">
      <c r="A50" s="25" t="s">
        <v>40</v>
      </c>
      <c r="B50" s="29">
        <v>11960749833.33481</v>
      </c>
      <c r="C50" s="23">
        <f>+B50/$B$54</f>
        <v>0.54581190657933631</v>
      </c>
    </row>
    <row r="51" spans="1:3" x14ac:dyDescent="0.25">
      <c r="A51" s="25" t="s">
        <v>20</v>
      </c>
      <c r="B51" s="29">
        <v>3082457582.1100006</v>
      </c>
      <c r="C51" s="23">
        <f>+B51/$B$54</f>
        <v>0.14066359327676903</v>
      </c>
    </row>
    <row r="52" spans="1:3" x14ac:dyDescent="0.25">
      <c r="A52" s="25" t="s">
        <v>41</v>
      </c>
      <c r="B52" s="29">
        <v>6612461822.2919884</v>
      </c>
      <c r="C52" s="23">
        <f>+B52/$B$54</f>
        <v>0.30175034547996921</v>
      </c>
    </row>
    <row r="53" spans="1:3" x14ac:dyDescent="0.25">
      <c r="A53" s="25" t="s">
        <v>21</v>
      </c>
      <c r="B53" s="29">
        <v>258015108.75200003</v>
      </c>
      <c r="C53" s="23">
        <f>+B53/$B$54</f>
        <v>1.1774154663925396E-2</v>
      </c>
    </row>
    <row r="54" spans="1:3" x14ac:dyDescent="0.25">
      <c r="A54" s="10" t="s">
        <v>1</v>
      </c>
      <c r="B54" s="11">
        <f>SUM(B50:B53)</f>
        <v>21913684346.4888</v>
      </c>
      <c r="C54" s="23">
        <v>1</v>
      </c>
    </row>
    <row r="55" spans="1:3" x14ac:dyDescent="0.25">
      <c r="A55" s="16"/>
      <c r="B55" s="16"/>
      <c r="C55" s="16"/>
    </row>
    <row r="56" spans="1:3" x14ac:dyDescent="0.25">
      <c r="A56" s="16"/>
      <c r="B56" s="16"/>
      <c r="C56" s="16"/>
    </row>
    <row r="57" spans="1:3" x14ac:dyDescent="0.25">
      <c r="A57" s="10" t="s">
        <v>52</v>
      </c>
      <c r="B57" s="10" t="s">
        <v>39</v>
      </c>
      <c r="C57" s="10" t="s">
        <v>42</v>
      </c>
    </row>
    <row r="58" spans="1:3" x14ac:dyDescent="0.25">
      <c r="A58" s="25" t="s">
        <v>7</v>
      </c>
      <c r="B58" s="29">
        <v>1522204151.0949996</v>
      </c>
      <c r="C58" s="23">
        <f>+B58/$B$60</f>
        <v>0.23020233492514564</v>
      </c>
    </row>
    <row r="59" spans="1:3" x14ac:dyDescent="0.25">
      <c r="A59" s="25" t="s">
        <v>8</v>
      </c>
      <c r="B59" s="29">
        <v>5090257671.196991</v>
      </c>
      <c r="C59" s="23">
        <f t="shared" ref="C59:C60" si="1">+B59/$B$60</f>
        <v>0.76979766507485436</v>
      </c>
    </row>
    <row r="60" spans="1:3" x14ac:dyDescent="0.25">
      <c r="A60" s="10" t="s">
        <v>1</v>
      </c>
      <c r="B60" s="11">
        <f>SUM(B58:B59)</f>
        <v>6612461822.2919903</v>
      </c>
      <c r="C60" s="23">
        <f t="shared" si="1"/>
        <v>1</v>
      </c>
    </row>
    <row r="64" spans="1:3" x14ac:dyDescent="0.25">
      <c r="A64" s="10" t="s">
        <v>32</v>
      </c>
      <c r="B64" s="10" t="s">
        <v>39</v>
      </c>
    </row>
    <row r="65" spans="1:5" x14ac:dyDescent="0.25">
      <c r="A65" s="25" t="s">
        <v>58</v>
      </c>
      <c r="B65" s="26">
        <v>4262181722.6499996</v>
      </c>
    </row>
    <row r="66" spans="1:5" x14ac:dyDescent="0.25">
      <c r="A66" s="25" t="s">
        <v>59</v>
      </c>
      <c r="B66" s="26">
        <v>2921064464.6599994</v>
      </c>
    </row>
    <row r="67" spans="1:5" x14ac:dyDescent="0.25">
      <c r="A67" s="25" t="s">
        <v>60</v>
      </c>
      <c r="B67" s="26">
        <v>2042131257.3499999</v>
      </c>
    </row>
    <row r="68" spans="1:5" x14ac:dyDescent="0.25">
      <c r="A68" s="25" t="s">
        <v>61</v>
      </c>
      <c r="B68" s="26">
        <v>1782940960.6799996</v>
      </c>
    </row>
    <row r="69" spans="1:5" x14ac:dyDescent="0.25">
      <c r="A69" s="25" t="s">
        <v>62</v>
      </c>
      <c r="B69" s="26">
        <v>978948599.1099999</v>
      </c>
    </row>
    <row r="70" spans="1:5" x14ac:dyDescent="0.25">
      <c r="A70" s="10" t="s">
        <v>1</v>
      </c>
      <c r="B70" s="11">
        <f>SUM(B65:B69)</f>
        <v>11987267004.450001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D80" s="4"/>
      <c r="E80" s="4"/>
    </row>
    <row r="81" spans="1:5" x14ac:dyDescent="0.25">
      <c r="C81" s="4"/>
      <c r="D81" s="4"/>
      <c r="E81" s="4"/>
    </row>
    <row r="82" spans="1:5" x14ac:dyDescent="0.25">
      <c r="C82" s="4"/>
      <c r="D82" s="8"/>
      <c r="E82" s="4"/>
    </row>
    <row r="83" spans="1:5" x14ac:dyDescent="0.25">
      <c r="C83" s="7"/>
      <c r="D83" s="8"/>
      <c r="E83" s="4"/>
    </row>
    <row r="84" spans="1:5" x14ac:dyDescent="0.25">
      <c r="C84" s="8"/>
      <c r="D84" s="8"/>
      <c r="E84" s="4"/>
    </row>
    <row r="85" spans="1:5" x14ac:dyDescent="0.25">
      <c r="A85" s="8"/>
      <c r="B85" s="8"/>
      <c r="C85" s="8"/>
      <c r="D85" s="8"/>
      <c r="E85" s="4"/>
    </row>
    <row r="86" spans="1:5" x14ac:dyDescent="0.25">
      <c r="A86" s="10" t="s">
        <v>44</v>
      </c>
      <c r="B86" s="10" t="s">
        <v>35</v>
      </c>
      <c r="C86" s="8"/>
      <c r="D86" s="8"/>
      <c r="E86" s="4"/>
    </row>
    <row r="87" spans="1:5" x14ac:dyDescent="0.25">
      <c r="A87" s="25" t="s">
        <v>49</v>
      </c>
      <c r="B87" s="31">
        <v>1</v>
      </c>
      <c r="C87" s="8"/>
      <c r="D87" s="8"/>
      <c r="E87" s="4"/>
    </row>
    <row r="88" spans="1:5" x14ac:dyDescent="0.25">
      <c r="A88" s="25" t="s">
        <v>55</v>
      </c>
      <c r="B88" s="31">
        <v>2</v>
      </c>
      <c r="C88" s="8"/>
      <c r="D88" s="8"/>
      <c r="E88" s="4"/>
    </row>
    <row r="89" spans="1:5" x14ac:dyDescent="0.25">
      <c r="A89" s="25" t="s">
        <v>13</v>
      </c>
      <c r="B89" s="31">
        <v>3</v>
      </c>
      <c r="C89" s="8"/>
      <c r="D89" s="8"/>
      <c r="E89" s="4"/>
    </row>
    <row r="90" spans="1:5" x14ac:dyDescent="0.25">
      <c r="A90" s="25" t="s">
        <v>14</v>
      </c>
      <c r="B90" s="31">
        <v>203</v>
      </c>
      <c r="C90" s="8"/>
      <c r="D90" s="8"/>
      <c r="E90" s="4"/>
    </row>
    <row r="91" spans="1:5" x14ac:dyDescent="0.25">
      <c r="A91" s="25" t="s">
        <v>15</v>
      </c>
      <c r="B91" s="31">
        <v>491</v>
      </c>
      <c r="C91" s="8"/>
      <c r="D91" s="8"/>
      <c r="E91" s="4"/>
    </row>
    <row r="92" spans="1:5" x14ac:dyDescent="0.25">
      <c r="A92" s="25" t="s">
        <v>12</v>
      </c>
      <c r="B92" s="31">
        <v>666</v>
      </c>
      <c r="C92" s="8"/>
      <c r="D92" s="8"/>
      <c r="E92" s="4"/>
    </row>
    <row r="93" spans="1:5" x14ac:dyDescent="0.25">
      <c r="A93" s="25" t="s">
        <v>0</v>
      </c>
      <c r="B93" s="31">
        <v>3903</v>
      </c>
      <c r="C93" s="8"/>
      <c r="D93" s="8"/>
      <c r="E93" s="4"/>
    </row>
    <row r="94" spans="1:5" x14ac:dyDescent="0.25">
      <c r="A94" s="25" t="s">
        <v>26</v>
      </c>
      <c r="B94" s="31">
        <v>7800</v>
      </c>
      <c r="C94" s="8"/>
      <c r="D94" s="8"/>
      <c r="E94" s="4"/>
    </row>
    <row r="95" spans="1:5" x14ac:dyDescent="0.25">
      <c r="A95" s="8"/>
      <c r="B95" s="8"/>
      <c r="C95" s="8"/>
      <c r="D95" s="8"/>
      <c r="E95" s="4"/>
    </row>
    <row r="96" spans="1:5" x14ac:dyDescent="0.25">
      <c r="A96" s="8"/>
      <c r="B96" s="8"/>
      <c r="C96" s="8"/>
      <c r="D96" s="8"/>
      <c r="E96" s="4"/>
    </row>
    <row r="97" spans="1:5" x14ac:dyDescent="0.25">
      <c r="A97" s="8"/>
      <c r="B97" s="8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99" spans="1:5" x14ac:dyDescent="0.25">
      <c r="A99" s="8"/>
      <c r="B99" s="8"/>
      <c r="C99" s="8"/>
    </row>
    <row r="109" spans="1:5" x14ac:dyDescent="0.25">
      <c r="A109" s="32" t="s">
        <v>45</v>
      </c>
      <c r="B109" s="32" t="s">
        <v>24</v>
      </c>
    </row>
    <row r="110" spans="1:5" x14ac:dyDescent="0.25">
      <c r="A110" s="33" t="s">
        <v>7</v>
      </c>
      <c r="B110" s="34">
        <v>26034</v>
      </c>
    </row>
    <row r="111" spans="1:5" x14ac:dyDescent="0.25">
      <c r="A111" s="33" t="s">
        <v>8</v>
      </c>
      <c r="B111" s="34">
        <v>71881</v>
      </c>
    </row>
    <row r="112" spans="1:5" x14ac:dyDescent="0.25">
      <c r="A112" s="33" t="s">
        <v>9</v>
      </c>
      <c r="B112" s="34">
        <v>5962</v>
      </c>
    </row>
    <row r="113" spans="1:9" x14ac:dyDescent="0.25">
      <c r="A113" s="32" t="s">
        <v>1</v>
      </c>
      <c r="B113" s="35">
        <f>SUM(B110:B112)</f>
        <v>103877</v>
      </c>
    </row>
    <row r="125" spans="1:9" x14ac:dyDescent="0.25">
      <c r="E125" s="1"/>
      <c r="F125" s="2"/>
    </row>
    <row r="126" spans="1:9" x14ac:dyDescent="0.25">
      <c r="E126" s="1"/>
      <c r="F126" s="2"/>
    </row>
    <row r="127" spans="1:9" x14ac:dyDescent="0.25">
      <c r="A127" s="20" t="s">
        <v>46</v>
      </c>
      <c r="B127" s="20" t="s">
        <v>35</v>
      </c>
      <c r="H127" s="3"/>
      <c r="I127" s="3"/>
    </row>
    <row r="128" spans="1:9" x14ac:dyDescent="0.25">
      <c r="A128" s="21" t="s">
        <v>40</v>
      </c>
      <c r="B128" s="36">
        <v>47822</v>
      </c>
      <c r="F128" s="2"/>
      <c r="H128" s="3"/>
      <c r="I128" s="3"/>
    </row>
    <row r="129" spans="1:9" x14ac:dyDescent="0.25">
      <c r="A129" s="21" t="s">
        <v>21</v>
      </c>
      <c r="B129" s="36">
        <v>778</v>
      </c>
      <c r="F129" s="2"/>
      <c r="H129" s="3"/>
      <c r="I129" s="3"/>
    </row>
    <row r="130" spans="1:9" x14ac:dyDescent="0.25">
      <c r="A130" s="21" t="s">
        <v>41</v>
      </c>
      <c r="B130" s="36">
        <v>11898</v>
      </c>
      <c r="F130" s="2"/>
      <c r="H130" s="3"/>
      <c r="I130" s="3"/>
    </row>
    <row r="131" spans="1:9" x14ac:dyDescent="0.25">
      <c r="A131" s="21" t="s">
        <v>20</v>
      </c>
      <c r="B131" s="36">
        <v>43379</v>
      </c>
      <c r="F131" s="2"/>
      <c r="H131" s="3"/>
      <c r="I131" s="3"/>
    </row>
    <row r="132" spans="1:9" x14ac:dyDescent="0.25">
      <c r="A132" s="20" t="s">
        <v>24</v>
      </c>
      <c r="B132" s="59">
        <f>SUM(B128:B131)</f>
        <v>103877</v>
      </c>
      <c r="E132" s="1"/>
      <c r="F132" s="2"/>
      <c r="H132" s="3"/>
      <c r="I132" s="3"/>
    </row>
    <row r="133" spans="1:9" x14ac:dyDescent="0.25"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A152" s="20" t="s">
        <v>47</v>
      </c>
      <c r="B152" s="20" t="s">
        <v>35</v>
      </c>
      <c r="D152" s="1"/>
      <c r="E152" s="1"/>
    </row>
    <row r="153" spans="1:7" x14ac:dyDescent="0.25">
      <c r="A153" s="21" t="s">
        <v>17</v>
      </c>
      <c r="B153" s="36">
        <v>79118</v>
      </c>
      <c r="D153" s="1"/>
      <c r="E153" s="1"/>
    </row>
    <row r="154" spans="1:7" x14ac:dyDescent="0.25">
      <c r="A154" s="21" t="s">
        <v>19</v>
      </c>
      <c r="B154" s="36">
        <v>29051</v>
      </c>
      <c r="D154" s="1"/>
      <c r="E154" s="1"/>
    </row>
    <row r="155" spans="1:7" x14ac:dyDescent="0.25">
      <c r="A155" s="21" t="s">
        <v>18</v>
      </c>
      <c r="B155" s="36">
        <v>30780</v>
      </c>
      <c r="D155" s="1"/>
      <c r="E155" s="1"/>
    </row>
    <row r="156" spans="1:7" x14ac:dyDescent="0.25">
      <c r="A156" s="21" t="s">
        <v>16</v>
      </c>
      <c r="B156" s="36">
        <v>14572</v>
      </c>
      <c r="D156" s="1"/>
      <c r="E156" s="1"/>
    </row>
    <row r="157" spans="1:7" x14ac:dyDescent="0.25">
      <c r="D157" s="1"/>
      <c r="E157" s="1"/>
    </row>
    <row r="158" spans="1:7" x14ac:dyDescent="0.25">
      <c r="D158" s="1"/>
      <c r="E158" s="1"/>
    </row>
    <row r="159" spans="1:7" x14ac:dyDescent="0.25">
      <c r="D159" s="1"/>
      <c r="E159" s="1"/>
    </row>
    <row r="160" spans="1:7" x14ac:dyDescent="0.25">
      <c r="D160" s="1"/>
      <c r="E160" s="1"/>
    </row>
    <row r="161" spans="4:6" x14ac:dyDescent="0.25">
      <c r="D161" s="1"/>
      <c r="E161" s="1"/>
    </row>
    <row r="162" spans="4:6" x14ac:dyDescent="0.25">
      <c r="D162" s="1"/>
      <c r="E162" s="1"/>
    </row>
    <row r="163" spans="4:6" x14ac:dyDescent="0.25">
      <c r="D163" s="1"/>
      <c r="E163" s="1"/>
    </row>
    <row r="164" spans="4:6" x14ac:dyDescent="0.25">
      <c r="D164" s="1"/>
      <c r="E164" s="1"/>
    </row>
    <row r="165" spans="4:6" x14ac:dyDescent="0.25">
      <c r="D165" s="1"/>
      <c r="E165" s="1"/>
    </row>
    <row r="166" spans="4:6" x14ac:dyDescent="0.25">
      <c r="D166" s="1"/>
      <c r="E166" s="1"/>
    </row>
    <row r="167" spans="4:6" x14ac:dyDescent="0.25">
      <c r="D167" s="1"/>
      <c r="E167" s="1"/>
    </row>
    <row r="168" spans="4:6" x14ac:dyDescent="0.25">
      <c r="D168" s="1"/>
      <c r="E168" s="1"/>
    </row>
    <row r="169" spans="4:6" x14ac:dyDescent="0.25">
      <c r="D169" s="1"/>
      <c r="E169" s="1"/>
    </row>
    <row r="170" spans="4:6" x14ac:dyDescent="0.25">
      <c r="D170" s="1"/>
      <c r="E170" s="1"/>
    </row>
    <row r="171" spans="4:6" x14ac:dyDescent="0.25">
      <c r="D171" s="1"/>
    </row>
    <row r="172" spans="4:6" x14ac:dyDescent="0.25">
      <c r="D172" s="1"/>
    </row>
    <row r="173" spans="4:6" x14ac:dyDescent="0.25">
      <c r="D173" s="1"/>
    </row>
    <row r="174" spans="4:6" x14ac:dyDescent="0.25">
      <c r="D174" s="1"/>
    </row>
    <row r="175" spans="4:6" x14ac:dyDescent="0.25">
      <c r="D175" s="1"/>
      <c r="E175" s="1"/>
      <c r="F175" s="2"/>
    </row>
    <row r="176" spans="4:6" x14ac:dyDescent="0.25">
      <c r="D176" s="1"/>
      <c r="E176" s="1"/>
    </row>
    <row r="177" spans="1:24" x14ac:dyDescent="0.25">
      <c r="D177" s="1"/>
    </row>
    <row r="178" spans="1:24" x14ac:dyDescent="0.25">
      <c r="D178" s="1"/>
      <c r="E178" s="1"/>
      <c r="F178" s="2"/>
    </row>
    <row r="179" spans="1:24" ht="37.5" customHeight="1" x14ac:dyDescent="0.25">
      <c r="E179" s="1"/>
    </row>
    <row r="180" spans="1:24" ht="15.75" thickBot="1" x14ac:dyDescent="0.3">
      <c r="D180" s="6"/>
    </row>
    <row r="181" spans="1:24" ht="21.75" thickBot="1" x14ac:dyDescent="0.3">
      <c r="A181" s="37" t="s">
        <v>37</v>
      </c>
      <c r="B181" s="38" t="s">
        <v>38</v>
      </c>
      <c r="D181" s="6"/>
    </row>
    <row r="182" spans="1:24" ht="16.5" thickBot="1" x14ac:dyDescent="0.3">
      <c r="A182" s="39" t="s">
        <v>29</v>
      </c>
      <c r="B182" s="40">
        <f>+C189+B189</f>
        <v>33</v>
      </c>
      <c r="D182" s="6"/>
      <c r="I182" s="67" t="s">
        <v>71</v>
      </c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</row>
    <row r="183" spans="1:24" ht="16.5" thickBot="1" x14ac:dyDescent="0.3">
      <c r="A183" s="39" t="s">
        <v>28</v>
      </c>
      <c r="B183" s="40">
        <f t="shared" ref="B183:B184" si="2">+C190+B190</f>
        <v>494</v>
      </c>
      <c r="I183" s="69" t="s">
        <v>72</v>
      </c>
      <c r="J183" s="71" t="s">
        <v>73</v>
      </c>
      <c r="K183" s="72"/>
      <c r="L183" s="73"/>
      <c r="M183" s="71" t="s">
        <v>74</v>
      </c>
      <c r="N183" s="72"/>
      <c r="O183" s="73"/>
      <c r="P183" s="71" t="s">
        <v>75</v>
      </c>
      <c r="Q183" s="72"/>
      <c r="R183" s="73"/>
      <c r="S183" s="71" t="s">
        <v>76</v>
      </c>
      <c r="T183" s="72"/>
      <c r="U183" s="73"/>
      <c r="V183" s="71" t="s">
        <v>77</v>
      </c>
      <c r="W183" s="72"/>
      <c r="X183" s="73"/>
    </row>
    <row r="184" spans="1:24" ht="16.5" thickBot="1" x14ac:dyDescent="0.3">
      <c r="A184" s="39" t="s">
        <v>27</v>
      </c>
      <c r="B184" s="40">
        <f t="shared" si="2"/>
        <v>329</v>
      </c>
      <c r="I184" s="70"/>
      <c r="J184" s="60" t="s">
        <v>78</v>
      </c>
      <c r="K184" s="60" t="s">
        <v>79</v>
      </c>
      <c r="L184" s="61" t="s">
        <v>80</v>
      </c>
      <c r="M184" s="60" t="s">
        <v>78</v>
      </c>
      <c r="N184" s="60" t="s">
        <v>79</v>
      </c>
      <c r="O184" s="61" t="s">
        <v>80</v>
      </c>
      <c r="P184" s="60" t="s">
        <v>78</v>
      </c>
      <c r="Q184" s="60" t="s">
        <v>79</v>
      </c>
      <c r="R184" s="61" t="s">
        <v>80</v>
      </c>
      <c r="S184" s="60" t="s">
        <v>78</v>
      </c>
      <c r="T184" s="60" t="s">
        <v>79</v>
      </c>
      <c r="U184" s="61" t="s">
        <v>80</v>
      </c>
      <c r="V184" s="60" t="s">
        <v>78</v>
      </c>
      <c r="W184" s="60" t="s">
        <v>79</v>
      </c>
      <c r="X184" s="60" t="s">
        <v>80</v>
      </c>
    </row>
    <row r="185" spans="1:24" ht="16.5" thickBot="1" x14ac:dyDescent="0.3">
      <c r="A185" s="41" t="s">
        <v>30</v>
      </c>
      <c r="B185" s="42">
        <f>SUM(B182:B184)</f>
        <v>856</v>
      </c>
      <c r="D185" s="6"/>
      <c r="I185" s="62" t="s">
        <v>81</v>
      </c>
      <c r="J185" s="63">
        <v>5</v>
      </c>
      <c r="K185" s="63">
        <v>20</v>
      </c>
      <c r="L185" s="63">
        <v>25</v>
      </c>
      <c r="M185" s="63">
        <v>0</v>
      </c>
      <c r="N185" s="63">
        <v>0</v>
      </c>
      <c r="O185" s="63">
        <v>0</v>
      </c>
      <c r="P185" s="63">
        <v>0</v>
      </c>
      <c r="Q185" s="63">
        <v>0</v>
      </c>
      <c r="R185" s="63">
        <v>0</v>
      </c>
      <c r="S185" s="63">
        <v>4</v>
      </c>
      <c r="T185" s="63">
        <v>16</v>
      </c>
      <c r="U185" s="63">
        <v>20</v>
      </c>
      <c r="V185" s="64">
        <v>9</v>
      </c>
      <c r="W185" s="64">
        <v>36</v>
      </c>
      <c r="X185" s="64">
        <v>45</v>
      </c>
    </row>
    <row r="186" spans="1:24" ht="15.75" thickBot="1" x14ac:dyDescent="0.3">
      <c r="D186" s="6"/>
      <c r="I186" s="62" t="s">
        <v>82</v>
      </c>
      <c r="J186" s="63">
        <v>39</v>
      </c>
      <c r="K186" s="63">
        <v>61</v>
      </c>
      <c r="L186" s="63">
        <v>100</v>
      </c>
      <c r="M186" s="63">
        <v>0</v>
      </c>
      <c r="N186" s="63">
        <v>0</v>
      </c>
      <c r="O186" s="63">
        <v>0</v>
      </c>
      <c r="P186" s="63">
        <v>0</v>
      </c>
      <c r="Q186" s="63">
        <v>0</v>
      </c>
      <c r="R186" s="63">
        <v>0</v>
      </c>
      <c r="S186" s="63">
        <v>7</v>
      </c>
      <c r="T186" s="63">
        <v>17</v>
      </c>
      <c r="U186" s="63">
        <v>24</v>
      </c>
      <c r="V186" s="64">
        <v>46</v>
      </c>
      <c r="W186" s="64">
        <v>78</v>
      </c>
      <c r="X186" s="64">
        <v>124</v>
      </c>
    </row>
    <row r="187" spans="1:24" ht="15.75" thickBot="1" x14ac:dyDescent="0.3">
      <c r="A187" s="43"/>
      <c r="B187" s="43"/>
      <c r="C187" s="43"/>
      <c r="D187" s="6"/>
      <c r="I187" s="62" t="s">
        <v>83</v>
      </c>
      <c r="J187" s="63">
        <v>49</v>
      </c>
      <c r="K187" s="63">
        <v>97</v>
      </c>
      <c r="L187" s="63">
        <v>146</v>
      </c>
      <c r="M187" s="63">
        <v>0</v>
      </c>
      <c r="N187" s="63">
        <v>0</v>
      </c>
      <c r="O187" s="63">
        <v>0</v>
      </c>
      <c r="P187" s="63">
        <v>0</v>
      </c>
      <c r="Q187" s="63">
        <v>0</v>
      </c>
      <c r="R187" s="63">
        <v>0</v>
      </c>
      <c r="S187" s="63">
        <v>4</v>
      </c>
      <c r="T187" s="63">
        <v>10</v>
      </c>
      <c r="U187" s="63">
        <v>14</v>
      </c>
      <c r="V187" s="64">
        <v>53</v>
      </c>
      <c r="W187" s="64">
        <v>107</v>
      </c>
      <c r="X187" s="64">
        <v>160</v>
      </c>
    </row>
    <row r="188" spans="1:24" ht="21.75" thickBot="1" x14ac:dyDescent="0.3">
      <c r="A188" s="37" t="s">
        <v>37</v>
      </c>
      <c r="B188" s="38" t="s">
        <v>8</v>
      </c>
      <c r="C188" s="38" t="s">
        <v>7</v>
      </c>
      <c r="D188" s="6"/>
      <c r="I188" s="65" t="s">
        <v>80</v>
      </c>
      <c r="J188" s="66">
        <v>93</v>
      </c>
      <c r="K188" s="66">
        <v>178</v>
      </c>
      <c r="L188" s="66">
        <v>271</v>
      </c>
      <c r="M188" s="66">
        <v>0</v>
      </c>
      <c r="N188" s="66">
        <v>0</v>
      </c>
      <c r="O188" s="66">
        <v>0</v>
      </c>
      <c r="P188" s="66">
        <v>0</v>
      </c>
      <c r="Q188" s="66">
        <v>0</v>
      </c>
      <c r="R188" s="66">
        <v>0</v>
      </c>
      <c r="S188" s="66">
        <v>15</v>
      </c>
      <c r="T188" s="66">
        <v>43</v>
      </c>
      <c r="U188" s="66">
        <v>58</v>
      </c>
      <c r="V188" s="66">
        <v>108</v>
      </c>
      <c r="W188" s="66">
        <v>221</v>
      </c>
      <c r="X188" s="66">
        <v>329</v>
      </c>
    </row>
    <row r="189" spans="1:24" ht="16.5" thickBot="1" x14ac:dyDescent="0.3">
      <c r="A189" s="39" t="s">
        <v>29</v>
      </c>
      <c r="B189" s="40">
        <v>12</v>
      </c>
      <c r="C189" s="40">
        <v>21</v>
      </c>
      <c r="D189" s="6"/>
      <c r="T189" s="9"/>
      <c r="U189" s="9"/>
    </row>
    <row r="190" spans="1:24" ht="16.5" thickBot="1" x14ac:dyDescent="0.3">
      <c r="A190" s="39" t="s">
        <v>28</v>
      </c>
      <c r="B190" s="40">
        <v>180</v>
      </c>
      <c r="C190" s="40">
        <v>314</v>
      </c>
      <c r="D190" s="6"/>
      <c r="T190" s="9"/>
      <c r="U190" s="9"/>
    </row>
    <row r="191" spans="1:24" ht="16.5" thickBot="1" x14ac:dyDescent="0.3">
      <c r="A191" s="39" t="s">
        <v>27</v>
      </c>
      <c r="B191" s="40">
        <v>108</v>
      </c>
      <c r="C191" s="40">
        <v>221</v>
      </c>
      <c r="T191" s="9"/>
      <c r="U191" s="9"/>
    </row>
    <row r="192" spans="1:24" ht="16.5" thickBot="1" x14ac:dyDescent="0.3">
      <c r="A192" s="41" t="s">
        <v>30</v>
      </c>
      <c r="B192" s="42">
        <f>SUM(B189:B191)</f>
        <v>300</v>
      </c>
      <c r="C192" s="42">
        <f>SUM(C189:C191)</f>
        <v>556</v>
      </c>
      <c r="Q192" s="9"/>
      <c r="R192" s="9"/>
      <c r="S192" s="9"/>
      <c r="T192" s="9"/>
      <c r="U192" s="9"/>
    </row>
    <row r="194" spans="1:3" x14ac:dyDescent="0.25">
      <c r="A194" s="43"/>
      <c r="B194" s="43"/>
      <c r="C194" s="43"/>
    </row>
    <row r="195" spans="1:3" ht="15.75" thickBot="1" x14ac:dyDescent="0.3">
      <c r="A195" s="43"/>
      <c r="B195" s="43"/>
      <c r="C195" s="43"/>
    </row>
    <row r="196" spans="1:3" ht="15.75" thickBot="1" x14ac:dyDescent="0.3">
      <c r="A196" s="43"/>
      <c r="B196" s="44" t="s">
        <v>8</v>
      </c>
      <c r="C196" s="38" t="s">
        <v>7</v>
      </c>
    </row>
    <row r="197" spans="1:3" ht="16.5" thickBot="1" x14ac:dyDescent="0.3">
      <c r="A197" s="43"/>
      <c r="B197" s="45">
        <f>B192/B185</f>
        <v>0.35046728971962615</v>
      </c>
      <c r="C197" s="46">
        <f>C192/B185</f>
        <v>0.64953271028037385</v>
      </c>
    </row>
    <row r="204" spans="1:3" ht="27" customHeight="1" x14ac:dyDescent="0.25"/>
    <row r="206" spans="1:3" ht="15" customHeight="1" x14ac:dyDescent="0.25"/>
    <row r="209" spans="1:2" ht="33.75" customHeight="1" x14ac:dyDescent="0.25"/>
    <row r="213" spans="1:2" ht="17.25" customHeight="1" x14ac:dyDescent="0.25"/>
    <row r="215" spans="1:2" ht="17.25" customHeight="1" x14ac:dyDescent="0.25"/>
    <row r="216" spans="1:2" ht="15" customHeight="1" x14ac:dyDescent="0.25"/>
    <row r="221" spans="1:2" ht="30.75" thickBot="1" x14ac:dyDescent="0.3">
      <c r="A221" s="47" t="s">
        <v>34</v>
      </c>
      <c r="B221" s="48" t="s">
        <v>35</v>
      </c>
    </row>
    <row r="222" spans="1:2" ht="17.25" thickBot="1" x14ac:dyDescent="0.3">
      <c r="A222" s="53" t="s">
        <v>22</v>
      </c>
      <c r="B222" s="54">
        <v>3</v>
      </c>
    </row>
    <row r="223" spans="1:2" ht="17.25" thickBot="1" x14ac:dyDescent="0.3">
      <c r="A223" s="53" t="s">
        <v>25</v>
      </c>
      <c r="B223" s="54">
        <v>5</v>
      </c>
    </row>
    <row r="224" spans="1:2" ht="17.25" thickBot="1" x14ac:dyDescent="0.3">
      <c r="A224" s="53" t="s">
        <v>36</v>
      </c>
      <c r="B224" s="54">
        <v>6</v>
      </c>
    </row>
    <row r="225" spans="1:2" ht="17.25" thickBot="1" x14ac:dyDescent="0.3">
      <c r="A225" s="53" t="s">
        <v>63</v>
      </c>
      <c r="B225" s="54">
        <v>12</v>
      </c>
    </row>
    <row r="226" spans="1:2" ht="17.25" thickBot="1" x14ac:dyDescent="0.3">
      <c r="A226" s="53" t="s">
        <v>31</v>
      </c>
      <c r="B226" s="54">
        <v>4</v>
      </c>
    </row>
    <row r="227" spans="1:2" ht="17.25" thickBot="1" x14ac:dyDescent="0.3">
      <c r="A227" s="53" t="s">
        <v>23</v>
      </c>
      <c r="B227" s="54">
        <v>11</v>
      </c>
    </row>
    <row r="228" spans="1:2" ht="17.25" thickBot="1" x14ac:dyDescent="0.3">
      <c r="A228" s="53" t="s">
        <v>64</v>
      </c>
      <c r="B228" s="54">
        <v>1</v>
      </c>
    </row>
    <row r="229" spans="1:2" ht="17.25" thickBot="1" x14ac:dyDescent="0.3">
      <c r="A229" s="53" t="s">
        <v>33</v>
      </c>
      <c r="B229" s="54">
        <v>40</v>
      </c>
    </row>
    <row r="230" spans="1:2" ht="17.25" thickBot="1" x14ac:dyDescent="0.3">
      <c r="A230" s="53" t="s">
        <v>65</v>
      </c>
      <c r="B230" s="54">
        <v>1</v>
      </c>
    </row>
    <row r="231" spans="1:2" ht="17.25" thickBot="1" x14ac:dyDescent="0.3">
      <c r="A231" s="53" t="s">
        <v>66</v>
      </c>
      <c r="B231" s="54">
        <v>2</v>
      </c>
    </row>
    <row r="232" spans="1:2" ht="17.25" thickBot="1" x14ac:dyDescent="0.3">
      <c r="A232" s="53" t="s">
        <v>67</v>
      </c>
      <c r="B232" s="54">
        <v>1</v>
      </c>
    </row>
    <row r="233" spans="1:2" ht="17.25" thickBot="1" x14ac:dyDescent="0.3">
      <c r="A233" s="53" t="s">
        <v>68</v>
      </c>
      <c r="B233" s="54">
        <v>1</v>
      </c>
    </row>
    <row r="234" spans="1:2" ht="17.25" thickBot="1" x14ac:dyDescent="0.3">
      <c r="A234" s="53" t="s">
        <v>69</v>
      </c>
      <c r="B234" s="54">
        <v>1</v>
      </c>
    </row>
    <row r="244" spans="1:6" x14ac:dyDescent="0.25">
      <c r="D244" s="14"/>
    </row>
    <row r="245" spans="1:6" x14ac:dyDescent="0.25">
      <c r="D245" s="13"/>
      <c r="E245" s="14"/>
    </row>
    <row r="246" spans="1:6" x14ac:dyDescent="0.25">
      <c r="A246" s="12"/>
      <c r="D246" s="15"/>
      <c r="E246" s="13"/>
      <c r="F246" s="14"/>
    </row>
    <row r="247" spans="1:6" x14ac:dyDescent="0.25">
      <c r="A247" s="13"/>
      <c r="B247" s="13"/>
      <c r="C247" s="13"/>
      <c r="D247" s="15"/>
      <c r="E247" s="13"/>
      <c r="F247" s="14"/>
    </row>
    <row r="248" spans="1:6" x14ac:dyDescent="0.25">
      <c r="A248" s="13"/>
      <c r="C248" s="13"/>
      <c r="D248" s="15"/>
      <c r="E248" s="13"/>
      <c r="F248" s="14"/>
    </row>
    <row r="249" spans="1:6" x14ac:dyDescent="0.25">
      <c r="A249" s="15"/>
      <c r="B249" s="15"/>
      <c r="C249" s="15"/>
      <c r="D249" s="15"/>
      <c r="E249" s="13"/>
      <c r="F249" s="14"/>
    </row>
    <row r="250" spans="1:6" x14ac:dyDescent="0.25">
      <c r="A250" s="15"/>
      <c r="B250" s="15"/>
      <c r="C250" s="15"/>
      <c r="D250" s="15"/>
      <c r="E250" s="13"/>
      <c r="F250" s="14"/>
    </row>
    <row r="251" spans="1:6" x14ac:dyDescent="0.25">
      <c r="A251" s="15"/>
      <c r="B251" s="15"/>
      <c r="C251" s="15"/>
      <c r="D251" s="15"/>
      <c r="E251" s="13"/>
      <c r="F251" s="14"/>
    </row>
    <row r="252" spans="1:6" ht="15.75" thickBot="1" x14ac:dyDescent="0.3">
      <c r="A252" s="47" t="s">
        <v>50</v>
      </c>
      <c r="B252" s="48" t="s">
        <v>35</v>
      </c>
      <c r="C252" s="15"/>
      <c r="D252" s="15"/>
      <c r="E252" s="13"/>
      <c r="F252" s="14"/>
    </row>
    <row r="253" spans="1:6" ht="17.25" thickBot="1" x14ac:dyDescent="0.3">
      <c r="A253" s="53" t="s">
        <v>7</v>
      </c>
      <c r="B253" s="54">
        <v>39</v>
      </c>
      <c r="C253" s="15"/>
      <c r="D253" s="13"/>
      <c r="E253" s="13"/>
    </row>
    <row r="254" spans="1:6" ht="17.25" thickBot="1" x14ac:dyDescent="0.3">
      <c r="A254" s="55" t="s">
        <v>8</v>
      </c>
      <c r="B254" s="56">
        <v>40</v>
      </c>
      <c r="C254" s="15"/>
    </row>
    <row r="255" spans="1:6" ht="17.25" thickBot="1" x14ac:dyDescent="0.3">
      <c r="A255" s="53" t="s">
        <v>70</v>
      </c>
      <c r="B255" s="54">
        <v>9</v>
      </c>
      <c r="C255" s="15"/>
    </row>
    <row r="256" spans="1:6" x14ac:dyDescent="0.25">
      <c r="A256" s="13"/>
      <c r="B256" s="13"/>
      <c r="C256" s="13"/>
    </row>
  </sheetData>
  <mergeCells count="7">
    <mergeCell ref="I182:X182"/>
    <mergeCell ref="I183:I184"/>
    <mergeCell ref="J183:L183"/>
    <mergeCell ref="M183:O183"/>
    <mergeCell ref="P183:R183"/>
    <mergeCell ref="S183:U183"/>
    <mergeCell ref="V183:X18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2022-04-13T14:56:53Z</dcterms:modified>
</cp:coreProperties>
</file>